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evstek\Downloads\"/>
    </mc:Choice>
  </mc:AlternateContent>
  <xr:revisionPtr revIDLastSave="0" documentId="13_ncr:1_{CC6FEDD3-E0BC-4121-A27B-B800A1AB0A35}" xr6:coauthVersionLast="47" xr6:coauthVersionMax="47" xr10:uidLastSave="{00000000-0000-0000-0000-000000000000}"/>
  <bookViews>
    <workbookView xWindow="28692" yWindow="-108" windowWidth="29016" windowHeight="15696" xr2:uid="{42D95366-0FCB-41F2-AF88-EE458A822C44}"/>
  </bookViews>
  <sheets>
    <sheet name="Sheet1" sheetId="1" r:id="rId1"/>
  </sheets>
  <definedNames>
    <definedName name="_xlnm._FilterDatabase" localSheetId="0" hidden="1">Sheet1!$B$38:$K$38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52" i="1" l="1"/>
  <c r="I43" i="1"/>
  <c r="I39" i="1"/>
  <c r="I45" i="1"/>
  <c r="I46" i="1"/>
  <c r="D33" i="1" l="1"/>
  <c r="U9" i="1"/>
  <c r="V9" i="1" s="1"/>
  <c r="U10" i="1"/>
  <c r="V10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11" i="1"/>
  <c r="V11" i="1" s="1"/>
</calcChain>
</file>

<file path=xl/sharedStrings.xml><?xml version="1.0" encoding="utf-8"?>
<sst xmlns="http://schemas.openxmlformats.org/spreadsheetml/2006/main" count="182" uniqueCount="116">
  <si>
    <t>United Way</t>
  </si>
  <si>
    <t>Akron/Summit County HMIS</t>
  </si>
  <si>
    <t>NA</t>
  </si>
  <si>
    <t>Centralized Intake - Summit</t>
  </si>
  <si>
    <t>Summit County Continuum of Care</t>
  </si>
  <si>
    <t xml:space="preserve">Coordinated Entry for DV </t>
  </si>
  <si>
    <t>Legacy III</t>
  </si>
  <si>
    <t xml:space="preserve">Humble Beginnings Program </t>
  </si>
  <si>
    <t>PH/8-1 beds/8 total</t>
  </si>
  <si>
    <t>H. M. Life Opportunity Services</t>
  </si>
  <si>
    <t>HM Life Project Based Sites for Families (Access Homes)</t>
  </si>
  <si>
    <t>PH/0/0</t>
  </si>
  <si>
    <t>Community Health Center</t>
  </si>
  <si>
    <t>Peachtree Estates</t>
  </si>
  <si>
    <t xml:space="preserve">New Genesis Health Home </t>
  </si>
  <si>
    <t>Community Support Services Inc.</t>
  </si>
  <si>
    <t>Blue Heron</t>
  </si>
  <si>
    <t xml:space="preserve">United Way </t>
  </si>
  <si>
    <t xml:space="preserve">Home Again </t>
  </si>
  <si>
    <t>PH/1-2 bed/2-3 bed/3 total</t>
  </si>
  <si>
    <t>Commons at Madaline Park</t>
  </si>
  <si>
    <t>Hope</t>
  </si>
  <si>
    <t>PH/8-1 beds, 4-2 beds/12 total</t>
  </si>
  <si>
    <t>Brubaker Program 2023</t>
  </si>
  <si>
    <t>PH/12-1 beds/12 total</t>
  </si>
  <si>
    <t>Tarry House</t>
  </si>
  <si>
    <t>Project Beginnings I</t>
  </si>
  <si>
    <t>Safe Haven</t>
  </si>
  <si>
    <t>SH/0/0</t>
  </si>
  <si>
    <t>HM Life Scattered Sites for Families</t>
  </si>
  <si>
    <t>Blackbird Landing</t>
  </si>
  <si>
    <t>$</t>
  </si>
  <si>
    <t>North Coast Community Homes, Inc.</t>
  </si>
  <si>
    <t>Hope &amp; Healing Survivor Resource Center (BWS)</t>
  </si>
  <si>
    <t xml:space="preserve">Step III </t>
  </si>
  <si>
    <t>PH/15-2 beds, 13-3 beds beds/28 total</t>
  </si>
  <si>
    <t>Pathways to Freedom 2023</t>
  </si>
  <si>
    <t>Joint TH &amp; PH-RRH/7-1 beds/7 total</t>
  </si>
  <si>
    <t>Harmony House</t>
  </si>
  <si>
    <t>Transitions To Independence</t>
  </si>
  <si>
    <t>Joint TH &amp; PH-RRH/4-1 beds/4 total</t>
  </si>
  <si>
    <t>Akron Metropolitan Housing Authority</t>
  </si>
  <si>
    <t xml:space="preserve">Shelter Plus Care </t>
  </si>
  <si>
    <t>74-1 bed/8-2 beds/3-3 beds/85 total</t>
  </si>
  <si>
    <t>Shelter Care, Inc.</t>
  </si>
  <si>
    <t>Homes For Youth</t>
  </si>
  <si>
    <t xml:space="preserve">Safeway Home </t>
  </si>
  <si>
    <t>PH/25-1 beds/25 total</t>
  </si>
  <si>
    <t>Akron Supportive Housing (Waterloo)</t>
  </si>
  <si>
    <t>PH/8/8</t>
  </si>
  <si>
    <t>Transtions to Independence 2 (DV Reallocation from Hope &amp; Healing)</t>
  </si>
  <si>
    <t>10 beds</t>
  </si>
  <si>
    <t>Homeless Outreach RRH (NEW UNDER FY23)</t>
  </si>
  <si>
    <t>Akron/Barberton/Summit County Continuum of Care OH-506</t>
  </si>
  <si>
    <t>Review &amp; Ranking Scoresheet - Grant Year 2024-2025</t>
  </si>
  <si>
    <t>Applicant Name</t>
  </si>
  <si>
    <t>Project Name</t>
  </si>
  <si>
    <t>Allocation (GIW)</t>
  </si>
  <si>
    <t>Unspent Funds ($)</t>
  </si>
  <si>
    <t>Project type/beds/units</t>
  </si>
  <si>
    <t>A.                  HMIS DQR Data</t>
  </si>
  <si>
    <t>B.             Unit Utilization</t>
  </si>
  <si>
    <t xml:space="preserve">C.  Cash Benefits              </t>
  </si>
  <si>
    <t>D.      Non Cash Benefits</t>
  </si>
  <si>
    <t>E.             Health Insurance Benefits</t>
  </si>
  <si>
    <t xml:space="preserve">F.      Length of Stay         </t>
  </si>
  <si>
    <t xml:space="preserve">G.         Destination at Program Exit </t>
  </si>
  <si>
    <t>H.                2023-2024 Unspent Funds</t>
  </si>
  <si>
    <t>I.               2024- 2025 Unspent Funds</t>
  </si>
  <si>
    <t>J.         Cost Effectiveness</t>
  </si>
  <si>
    <t xml:space="preserve">K. Recidivism          </t>
  </si>
  <si>
    <t xml:space="preserve">L.   Attendance                </t>
  </si>
  <si>
    <t>M.                 Timely Submission</t>
  </si>
  <si>
    <t>Total Points</t>
  </si>
  <si>
    <t>% overall</t>
  </si>
  <si>
    <t>Max 20 pts.</t>
  </si>
  <si>
    <t>Max 10 pts.</t>
  </si>
  <si>
    <t>Max 5 pts.</t>
  </si>
  <si>
    <t>Max 15 pts.</t>
  </si>
  <si>
    <t>Tier 1</t>
  </si>
  <si>
    <t>Tier 2</t>
  </si>
  <si>
    <t>Program Name</t>
  </si>
  <si>
    <t>Program Type</t>
  </si>
  <si>
    <t>Program Status at Interview</t>
  </si>
  <si>
    <t>Met the threshold to apply for funding</t>
  </si>
  <si>
    <t>Interview Rubric Score</t>
  </si>
  <si>
    <t>Rubric Score Program Total by Type</t>
  </si>
  <si>
    <t>Percent Scored</t>
  </si>
  <si>
    <t>Renewal Program relationship to the 60% line</t>
  </si>
  <si>
    <t>Budget</t>
  </si>
  <si>
    <t>ACCESS INC</t>
  </si>
  <si>
    <t>TH Expansion</t>
  </si>
  <si>
    <t>TH</t>
  </si>
  <si>
    <t>New</t>
  </si>
  <si>
    <t>Yes</t>
  </si>
  <si>
    <t>UWSM</t>
  </si>
  <si>
    <t>Housing Readiness</t>
  </si>
  <si>
    <t>SO</t>
  </si>
  <si>
    <t>CHC</t>
  </si>
  <si>
    <t>TAG</t>
  </si>
  <si>
    <t>Transitions 2 DV</t>
  </si>
  <si>
    <t>Transition</t>
  </si>
  <si>
    <t>Transitions 3</t>
  </si>
  <si>
    <t>RAMAR</t>
  </si>
  <si>
    <t>Transitions 1</t>
  </si>
  <si>
    <t>Max 117 points</t>
  </si>
  <si>
    <t>Max 2pts</t>
  </si>
  <si>
    <t>eLOCCs</t>
  </si>
  <si>
    <t>Programs below line must compete in Tier 2 as TH, SO, or SSO</t>
  </si>
  <si>
    <t>Tier 1 Funding cap</t>
  </si>
  <si>
    <t>Ranked &amp; Scored Using Interview and Pre-application rubric</t>
  </si>
  <si>
    <t>Had to meet Threshold to Compete</t>
  </si>
  <si>
    <t>Transitioning</t>
  </si>
  <si>
    <t xml:space="preserve"> </t>
  </si>
  <si>
    <t>Safeway Home DV</t>
  </si>
  <si>
    <t>Step III 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</si>
</sst>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9" x14ac:knownFonts="1">
    <font>
      <sz val="11"/>
      <color theme="1"/>
      <name val="Aptos Narrow"/>
      <family val="2"/>
      <scheme val="minor"/>
    </font>
    <font>
      <b/>
      <sz val="12"/>
      <name val="Georgia"/>
      <family val="1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name val="Georgia"/>
      <family val="1"/>
    </font>
    <font>
      <sz val="20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u/>
      <sz val="20"/>
      <name val="Georgia"/>
      <family val="1"/>
    </font>
    <font>
      <b/>
      <u/>
      <sz val="11"/>
      <color theme="1"/>
      <name val="Aptos Narrow"/>
      <family val="2"/>
      <scheme val="minor"/>
    </font>
    <font>
      <sz val="12"/>
      <color theme="1"/>
      <name val="Georgia"/>
      <family val="1"/>
    </font>
    <font>
      <b/>
      <sz val="12"/>
      <color theme="1"/>
      <name val="Georgia"/>
      <family val="1"/>
    </font>
    <font>
      <b/>
      <sz val="18"/>
      <color rgb="FFFF0000"/>
      <name val="Aptos Narrow"/>
      <family val="2"/>
      <scheme val="minor"/>
    </font>
    <font>
      <b/>
      <sz val="12"/>
      <color rgb="FFC00000"/>
      <name val="Georgia"/>
      <family val="1"/>
    </font>
    <font>
      <sz val="10"/>
      <color theme="1"/>
      <name val="Georgia"/>
      <family val="1"/>
    </font>
    <font>
      <b/>
      <sz val="11"/>
      <color theme="1"/>
      <name val="Georgia"/>
      <family val="1"/>
    </font>
    <font>
      <b/>
      <u/>
      <sz val="11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9">
    <xf numFmtId="0" fontId="0" fillId="0" borderId="0" xfId="0"/>
    <xf numFmtId="0" fontId="1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/>
    <xf numFmtId="6" fontId="2" fillId="2" borderId="1" xfId="0" applyNumberFormat="1" applyFont="1" applyFill="1" applyBorder="1"/>
    <xf numFmtId="6" fontId="2" fillId="2" borderId="1" xfId="0" applyNumberFormat="1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/>
    <xf numFmtId="164" fontId="2" fillId="2" borderId="1" xfId="0" applyNumberFormat="1" applyFont="1" applyFill="1" applyBorder="1"/>
    <xf numFmtId="0" fontId="1" fillId="4" borderId="1" xfId="0" applyFont="1" applyFill="1" applyBorder="1" applyAlignment="1" applyProtection="1">
      <alignment horizontal="left" vertical="center"/>
      <protection locked="0"/>
    </xf>
    <xf numFmtId="16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9" fontId="2" fillId="5" borderId="1" xfId="0" applyNumberFormat="1" applyFont="1" applyFill="1" applyBorder="1"/>
    <xf numFmtId="0" fontId="2" fillId="5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wrapText="1"/>
    </xf>
    <xf numFmtId="6" fontId="3" fillId="0" borderId="1" xfId="0" applyNumberFormat="1" applyFont="1" applyBorder="1"/>
    <xf numFmtId="0" fontId="1" fillId="0" borderId="2" xfId="0" applyFont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2" fillId="0" borderId="3" xfId="0" applyNumberFormat="1" applyFont="1" applyBorder="1"/>
    <xf numFmtId="0" fontId="2" fillId="5" borderId="3" xfId="0" applyFont="1" applyFill="1" applyBorder="1" applyAlignment="1">
      <alignment horizontal="center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0" fontId="2" fillId="6" borderId="2" xfId="0" applyFont="1" applyFill="1" applyBorder="1" applyAlignment="1">
      <alignment horizontal="center"/>
    </xf>
    <xf numFmtId="0" fontId="5" fillId="0" borderId="1" xfId="0" applyFont="1" applyBorder="1"/>
    <xf numFmtId="0" fontId="0" fillId="2" borderId="1" xfId="0" applyFill="1" applyBorder="1"/>
    <xf numFmtId="0" fontId="0" fillId="0" borderId="1" xfId="0" applyBorder="1"/>
    <xf numFmtId="0" fontId="8" fillId="8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44" fontId="5" fillId="0" borderId="0" xfId="1" applyFont="1" applyBorder="1"/>
    <xf numFmtId="0" fontId="1" fillId="0" borderId="4" xfId="0" applyFont="1" applyBorder="1" applyAlignment="1" applyProtection="1">
      <alignment horizontal="left" vertical="center"/>
      <protection locked="0"/>
    </xf>
    <xf numFmtId="6" fontId="2" fillId="4" borderId="1" xfId="0" applyNumberFormat="1" applyFont="1" applyFill="1" applyBorder="1"/>
    <xf numFmtId="6" fontId="2" fillId="4" borderId="1" xfId="0" applyNumberFormat="1" applyFont="1" applyFill="1" applyBorder="1" applyAlignment="1">
      <alignment wrapText="1"/>
    </xf>
    <xf numFmtId="0" fontId="0" fillId="0" borderId="5" xfId="0" applyBorder="1"/>
    <xf numFmtId="164" fontId="2" fillId="0" borderId="4" xfId="0" applyNumberFormat="1" applyFont="1" applyBorder="1"/>
    <xf numFmtId="164" fontId="2" fillId="2" borderId="4" xfId="0" applyNumberFormat="1" applyFont="1" applyFill="1" applyBorder="1"/>
    <xf numFmtId="0" fontId="2" fillId="0" borderId="1" xfId="0" applyFont="1" applyBorder="1"/>
    <xf numFmtId="164" fontId="2" fillId="2" borderId="4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6" borderId="1" xfId="0" applyFont="1" applyFill="1" applyBorder="1"/>
    <xf numFmtId="164" fontId="2" fillId="4" borderId="1" xfId="0" applyNumberFormat="1" applyFont="1" applyFill="1" applyBorder="1" applyAlignment="1">
      <alignment wrapText="1"/>
    </xf>
    <xf numFmtId="0" fontId="1" fillId="4" borderId="2" xfId="0" applyFont="1" applyFill="1" applyBorder="1" applyAlignment="1" applyProtection="1">
      <alignment horizontal="left" vertical="center"/>
      <protection locked="0"/>
    </xf>
    <xf numFmtId="164" fontId="2" fillId="4" borderId="2" xfId="0" applyNumberFormat="1" applyFont="1" applyFill="1" applyBorder="1"/>
    <xf numFmtId="164" fontId="2" fillId="4" borderId="2" xfId="0" applyNumberFormat="1" applyFont="1" applyFill="1" applyBorder="1" applyAlignment="1">
      <alignment wrapText="1"/>
    </xf>
    <xf numFmtId="0" fontId="11" fillId="0" borderId="0" xfId="0" applyFont="1"/>
    <xf numFmtId="44" fontId="0" fillId="0" borderId="0" xfId="1" applyFont="1"/>
    <xf numFmtId="0" fontId="13" fillId="0" borderId="1" xfId="0" applyFont="1" applyBorder="1"/>
    <xf numFmtId="9" fontId="13" fillId="0" borderId="1" xfId="2" applyFont="1" applyBorder="1"/>
    <xf numFmtId="0" fontId="13" fillId="4" borderId="1" xfId="0" applyFont="1" applyFill="1" applyBorder="1"/>
    <xf numFmtId="0" fontId="1" fillId="4" borderId="3" xfId="0" applyFont="1" applyFill="1" applyBorder="1" applyAlignment="1" applyProtection="1">
      <alignment horizontal="left" vertical="center"/>
      <protection locked="0"/>
    </xf>
    <xf numFmtId="165" fontId="13" fillId="0" borderId="1" xfId="1" applyNumberFormat="1" applyFont="1" applyBorder="1"/>
    <xf numFmtId="165" fontId="13" fillId="0" borderId="0" xfId="0" applyNumberFormat="1" applyFont="1"/>
    <xf numFmtId="0" fontId="12" fillId="0" borderId="0" xfId="0" applyFont="1"/>
    <xf numFmtId="164" fontId="13" fillId="10" borderId="1" xfId="0" applyNumberFormat="1" applyFont="1" applyFill="1" applyBorder="1"/>
    <xf numFmtId="9" fontId="2" fillId="5" borderId="2" xfId="0" applyNumberFormat="1" applyFont="1" applyFill="1" applyBorder="1"/>
    <xf numFmtId="9" fontId="2" fillId="5" borderId="4" xfId="0" applyNumberFormat="1" applyFont="1" applyFill="1" applyBorder="1"/>
    <xf numFmtId="0" fontId="15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/>
    <xf numFmtId="164" fontId="2" fillId="2" borderId="0" xfId="0" applyNumberFormat="1" applyFont="1" applyFill="1"/>
    <xf numFmtId="164" fontId="2" fillId="2" borderId="0" xfId="0" applyNumberFormat="1" applyFont="1" applyFill="1" applyAlignment="1">
      <alignment wrapText="1"/>
    </xf>
    <xf numFmtId="0" fontId="2" fillId="5" borderId="0" xfId="0" applyFont="1" applyFill="1" applyAlignment="1">
      <alignment horizontal="center"/>
    </xf>
    <xf numFmtId="9" fontId="2" fillId="5" borderId="0" xfId="0" applyNumberFormat="1" applyFont="1" applyFill="1"/>
    <xf numFmtId="164" fontId="2" fillId="0" borderId="2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 wrapText="1"/>
    </xf>
    <xf numFmtId="0" fontId="7" fillId="11" borderId="6" xfId="0" applyFont="1" applyFill="1" applyBorder="1" applyAlignment="1">
      <alignment horizontal="center" wrapText="1"/>
    </xf>
    <xf numFmtId="0" fontId="10" fillId="11" borderId="7" xfId="0" applyFont="1" applyFill="1" applyBorder="1" applyAlignment="1">
      <alignment horizontal="center" wrapText="1"/>
    </xf>
    <xf numFmtId="0" fontId="7" fillId="11" borderId="7" xfId="0" applyFont="1" applyFill="1" applyBorder="1" applyAlignment="1">
      <alignment horizontal="center" wrapText="1"/>
    </xf>
    <xf numFmtId="0" fontId="7" fillId="11" borderId="8" xfId="0" applyFont="1" applyFill="1" applyBorder="1" applyAlignment="1">
      <alignment horizontal="center" wrapText="1"/>
    </xf>
    <xf numFmtId="0" fontId="5" fillId="11" borderId="1" xfId="0" applyFont="1" applyFill="1" applyBorder="1"/>
    <xf numFmtId="0" fontId="0" fillId="11" borderId="0" xfId="0" applyFill="1"/>
    <xf numFmtId="0" fontId="13" fillId="5" borderId="1" xfId="0" applyFont="1" applyFill="1" applyBorder="1"/>
    <xf numFmtId="44" fontId="13" fillId="5" borderId="1" xfId="1" applyFont="1" applyFill="1" applyBorder="1"/>
    <xf numFmtId="0" fontId="16" fillId="0" borderId="9" xfId="0" applyFont="1" applyBorder="1"/>
    <xf numFmtId="0" fontId="5" fillId="0" borderId="0" xfId="0" applyFont="1"/>
    <xf numFmtId="0" fontId="13" fillId="0" borderId="9" xfId="0" applyFont="1" applyBorder="1"/>
    <xf numFmtId="0" fontId="13" fillId="0" borderId="0" xfId="0" applyFont="1"/>
    <xf numFmtId="9" fontId="13" fillId="0" borderId="0" xfId="2" applyFont="1" applyBorder="1"/>
    <xf numFmtId="165" fontId="13" fillId="0" borderId="0" xfId="1" applyNumberFormat="1" applyFont="1" applyBorder="1"/>
    <xf numFmtId="0" fontId="0" fillId="0" borderId="6" xfId="0" applyBorder="1"/>
    <xf numFmtId="0" fontId="6" fillId="7" borderId="1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0" fontId="10" fillId="11" borderId="0" xfId="0" applyFont="1" applyFill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3" fillId="0" borderId="0" xfId="0" applyFont="1" applyBorder="1"/>
    <xf numFmtId="0" fontId="17" fillId="0" borderId="1" xfId="0" applyFont="1" applyBorder="1"/>
    <xf numFmtId="0" fontId="5" fillId="0" borderId="5" xfId="0" applyFont="1" applyBorder="1"/>
    <xf numFmtId="9" fontId="13" fillId="0" borderId="1" xfId="2" applyNumberFormat="1" applyFont="1" applyBorder="1"/>
    <xf numFmtId="0" fontId="18" fillId="0" borderId="0" xfId="0" applyFont="1"/>
    <xf numFmtId="44" fontId="17" fillId="0" borderId="1" xfId="1" applyFont="1" applyBorder="1"/>
    <xf numFmtId="9" fontId="13" fillId="0" borderId="1" xfId="2" applyNumberFormat="1" applyFont="1" applyFill="1" applyBorder="1"/>
    <xf numFmtId="9" fontId="13" fillId="0" borderId="1" xfId="2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AFB2-1729-4C48-8776-BE4B6DA6F39F}">
  <sheetPr>
    <pageSetUpPr fitToPage="1"/>
  </sheetPr>
  <dimension ref="A1:CN52"/>
  <sheetViews>
    <sheetView tabSelected="1" topLeftCell="A5" zoomScale="80" zoomScaleNormal="80" zoomScalePageLayoutView="50" workbookViewId="0">
      <selection activeCell="P44" sqref="P44"/>
    </sheetView>
  </sheetViews>
  <sheetFormatPr defaultRowHeight="14.4" x14ac:dyDescent="0.3"/>
  <cols>
    <col min="2" max="2" width="50" customWidth="1"/>
    <col min="3" max="3" width="57.21875" customWidth="1"/>
    <col min="4" max="4" width="14.44140625" bestFit="1" customWidth="1"/>
    <col min="9" max="9" width="14.88671875" customWidth="1"/>
    <col min="11" max="11" width="16.44140625" bestFit="1" customWidth="1"/>
    <col min="23" max="26" width="0" hidden="1" customWidth="1"/>
  </cols>
  <sheetData>
    <row r="1" spans="1:92" s="31" customFormat="1" ht="30" x14ac:dyDescent="0.5">
      <c r="B1" s="95" t="s">
        <v>53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29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</row>
    <row r="2" spans="1:92" s="31" customFormat="1" ht="24.6" x14ac:dyDescent="0.4">
      <c r="A2" s="94"/>
      <c r="B2" s="96" t="s">
        <v>54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8"/>
      <c r="V2" s="29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</row>
    <row r="3" spans="1:92" s="31" customFormat="1" ht="24.6" x14ac:dyDescent="0.4">
      <c r="A3" s="94"/>
      <c r="B3" s="80"/>
      <c r="C3" s="81" t="s">
        <v>79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4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</row>
    <row r="4" spans="1:92" s="31" customFormat="1" ht="57" x14ac:dyDescent="0.3">
      <c r="B4" s="32" t="s">
        <v>55</v>
      </c>
      <c r="C4" s="32" t="s">
        <v>56</v>
      </c>
      <c r="D4" s="33" t="s">
        <v>57</v>
      </c>
      <c r="E4" s="34" t="s">
        <v>58</v>
      </c>
      <c r="F4" s="34" t="s">
        <v>59</v>
      </c>
      <c r="G4" s="35" t="s">
        <v>60</v>
      </c>
      <c r="H4" s="35" t="s">
        <v>61</v>
      </c>
      <c r="I4" s="35" t="s">
        <v>62</v>
      </c>
      <c r="J4" s="35" t="s">
        <v>63</v>
      </c>
      <c r="K4" s="35" t="s">
        <v>64</v>
      </c>
      <c r="L4" s="35" t="s">
        <v>65</v>
      </c>
      <c r="M4" s="35" t="s">
        <v>66</v>
      </c>
      <c r="N4" s="35" t="s">
        <v>67</v>
      </c>
      <c r="O4" s="35" t="s">
        <v>68</v>
      </c>
      <c r="P4" s="35" t="s">
        <v>69</v>
      </c>
      <c r="Q4" s="35" t="s">
        <v>70</v>
      </c>
      <c r="R4" s="35" t="s">
        <v>71</v>
      </c>
      <c r="S4" s="35" t="s">
        <v>72</v>
      </c>
      <c r="T4" s="35" t="s">
        <v>107</v>
      </c>
      <c r="U4" s="36" t="s">
        <v>73</v>
      </c>
      <c r="V4" s="37" t="s">
        <v>74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</row>
    <row r="5" spans="1:92" s="31" customFormat="1" ht="22.8" x14ac:dyDescent="0.3">
      <c r="B5" s="38"/>
      <c r="C5" s="38"/>
      <c r="D5" s="39"/>
      <c r="E5" s="40"/>
      <c r="F5" s="34"/>
      <c r="G5" s="41" t="s">
        <v>75</v>
      </c>
      <c r="H5" s="41" t="s">
        <v>76</v>
      </c>
      <c r="I5" s="41" t="s">
        <v>77</v>
      </c>
      <c r="J5" s="41" t="s">
        <v>77</v>
      </c>
      <c r="K5" s="41" t="s">
        <v>77</v>
      </c>
      <c r="L5" s="41" t="s">
        <v>77</v>
      </c>
      <c r="M5" s="41" t="s">
        <v>78</v>
      </c>
      <c r="N5" s="41" t="s">
        <v>77</v>
      </c>
      <c r="O5" s="41" t="s">
        <v>77</v>
      </c>
      <c r="P5" s="41" t="s">
        <v>77</v>
      </c>
      <c r="Q5" s="41" t="s">
        <v>77</v>
      </c>
      <c r="R5" s="41" t="s">
        <v>78</v>
      </c>
      <c r="S5" s="41" t="s">
        <v>78</v>
      </c>
      <c r="T5" s="41" t="s">
        <v>106</v>
      </c>
      <c r="U5" s="36" t="s">
        <v>105</v>
      </c>
      <c r="V5" s="29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</row>
    <row r="6" spans="1:92" ht="15.6" x14ac:dyDescent="0.3">
      <c r="A6" s="89">
        <v>1</v>
      </c>
      <c r="B6" s="1" t="s">
        <v>0</v>
      </c>
      <c r="C6" s="1" t="s">
        <v>3</v>
      </c>
      <c r="D6" s="8">
        <v>238552</v>
      </c>
      <c r="E6" s="3">
        <v>0</v>
      </c>
      <c r="F6" s="4" t="s">
        <v>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6"/>
      <c r="U6" s="5"/>
      <c r="V6" s="7"/>
    </row>
    <row r="7" spans="1:92" ht="15.6" x14ac:dyDescent="0.3">
      <c r="A7" s="89">
        <v>2</v>
      </c>
      <c r="B7" s="9" t="s">
        <v>4</v>
      </c>
      <c r="C7" s="9" t="s">
        <v>5</v>
      </c>
      <c r="D7" s="10">
        <v>165425</v>
      </c>
      <c r="E7" s="11"/>
      <c r="F7" s="12" t="s">
        <v>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  <c r="T7" s="6"/>
      <c r="U7" s="5"/>
      <c r="V7" s="7"/>
    </row>
    <row r="8" spans="1:92" ht="15.6" x14ac:dyDescent="0.3">
      <c r="A8" s="89">
        <v>3</v>
      </c>
      <c r="B8" s="1" t="s">
        <v>0</v>
      </c>
      <c r="C8" s="1" t="s">
        <v>1</v>
      </c>
      <c r="D8" s="2">
        <v>287947</v>
      </c>
      <c r="E8" s="3">
        <v>0</v>
      </c>
      <c r="F8" s="4" t="s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5"/>
      <c r="V8" s="7"/>
    </row>
    <row r="9" spans="1:92" ht="15.6" x14ac:dyDescent="0.3">
      <c r="A9" s="89">
        <v>4</v>
      </c>
      <c r="B9" s="1" t="s">
        <v>32</v>
      </c>
      <c r="C9" s="1" t="s">
        <v>48</v>
      </c>
      <c r="D9" s="2">
        <v>68964</v>
      </c>
      <c r="E9" s="8">
        <v>0</v>
      </c>
      <c r="F9" s="13" t="s">
        <v>49</v>
      </c>
      <c r="G9" s="14">
        <v>11</v>
      </c>
      <c r="H9" s="14">
        <v>10</v>
      </c>
      <c r="I9" s="14">
        <v>5</v>
      </c>
      <c r="J9" s="14">
        <v>5</v>
      </c>
      <c r="K9" s="14">
        <v>5</v>
      </c>
      <c r="L9" s="14">
        <v>5</v>
      </c>
      <c r="M9" s="14">
        <v>15</v>
      </c>
      <c r="N9" s="14">
        <v>5</v>
      </c>
      <c r="O9" s="14">
        <v>5</v>
      </c>
      <c r="P9" s="14">
        <v>2</v>
      </c>
      <c r="Q9" s="14">
        <v>5</v>
      </c>
      <c r="R9" s="14">
        <v>15</v>
      </c>
      <c r="S9" s="14">
        <v>15</v>
      </c>
      <c r="T9" s="14">
        <v>2</v>
      </c>
      <c r="U9" s="14">
        <f t="shared" ref="U9:U23" si="0">SUM(G9:T9)</f>
        <v>105</v>
      </c>
      <c r="V9" s="15">
        <f t="shared" ref="V9:V23" si="1">U9/117</f>
        <v>0.89743589743589747</v>
      </c>
    </row>
    <row r="10" spans="1:92" ht="15.6" x14ac:dyDescent="0.3">
      <c r="A10" s="89">
        <v>5</v>
      </c>
      <c r="B10" s="1" t="s">
        <v>9</v>
      </c>
      <c r="C10" s="1" t="s">
        <v>29</v>
      </c>
      <c r="D10" s="2">
        <v>231107</v>
      </c>
      <c r="E10" s="8">
        <v>0</v>
      </c>
      <c r="F10" s="13" t="s">
        <v>11</v>
      </c>
      <c r="G10" s="14">
        <v>13</v>
      </c>
      <c r="H10" s="14">
        <v>10</v>
      </c>
      <c r="I10" s="14">
        <v>5</v>
      </c>
      <c r="J10" s="14">
        <v>5</v>
      </c>
      <c r="K10" s="14">
        <v>5</v>
      </c>
      <c r="L10" s="14">
        <v>5</v>
      </c>
      <c r="M10" s="14">
        <v>15</v>
      </c>
      <c r="N10" s="14">
        <v>5</v>
      </c>
      <c r="O10" s="14">
        <v>0</v>
      </c>
      <c r="P10" s="14">
        <v>5</v>
      </c>
      <c r="Q10" s="14">
        <v>5</v>
      </c>
      <c r="R10" s="22">
        <v>15</v>
      </c>
      <c r="S10" s="14">
        <v>15</v>
      </c>
      <c r="T10" s="14">
        <v>2</v>
      </c>
      <c r="U10" s="14">
        <f t="shared" si="0"/>
        <v>105</v>
      </c>
      <c r="V10" s="15">
        <f t="shared" si="1"/>
        <v>0.89743589743589747</v>
      </c>
    </row>
    <row r="11" spans="1:92" ht="46.8" x14ac:dyDescent="0.3">
      <c r="A11" s="89">
        <v>6</v>
      </c>
      <c r="B11" s="1" t="s">
        <v>6</v>
      </c>
      <c r="C11" s="1" t="s">
        <v>7</v>
      </c>
      <c r="D11" s="2">
        <v>162261</v>
      </c>
      <c r="E11" s="8">
        <v>10</v>
      </c>
      <c r="F11" s="13" t="s">
        <v>8</v>
      </c>
      <c r="G11" s="14">
        <v>17</v>
      </c>
      <c r="H11" s="14">
        <v>8</v>
      </c>
      <c r="I11" s="14">
        <v>5</v>
      </c>
      <c r="J11" s="14">
        <v>0</v>
      </c>
      <c r="K11" s="14">
        <v>5</v>
      </c>
      <c r="L11" s="14">
        <v>5</v>
      </c>
      <c r="M11" s="14">
        <v>15</v>
      </c>
      <c r="N11" s="14">
        <v>5</v>
      </c>
      <c r="O11" s="14">
        <v>5</v>
      </c>
      <c r="P11" s="14">
        <v>2</v>
      </c>
      <c r="Q11" s="14">
        <v>5</v>
      </c>
      <c r="R11" s="14">
        <v>15</v>
      </c>
      <c r="S11" s="14">
        <v>15</v>
      </c>
      <c r="T11" s="14">
        <v>2</v>
      </c>
      <c r="U11" s="14">
        <f t="shared" si="0"/>
        <v>104</v>
      </c>
      <c r="V11" s="15">
        <f t="shared" si="1"/>
        <v>0.88888888888888884</v>
      </c>
    </row>
    <row r="12" spans="1:92" ht="15.6" x14ac:dyDescent="0.3">
      <c r="A12" s="89">
        <v>7</v>
      </c>
      <c r="B12" s="1" t="s">
        <v>12</v>
      </c>
      <c r="C12" s="1" t="s">
        <v>13</v>
      </c>
      <c r="D12" s="2">
        <v>306585</v>
      </c>
      <c r="E12" s="8">
        <v>0</v>
      </c>
      <c r="F12" s="13" t="s">
        <v>11</v>
      </c>
      <c r="G12" s="14">
        <v>11</v>
      </c>
      <c r="H12" s="14">
        <v>10</v>
      </c>
      <c r="I12" s="14">
        <v>5</v>
      </c>
      <c r="J12" s="14">
        <v>5</v>
      </c>
      <c r="K12" s="14">
        <v>5</v>
      </c>
      <c r="L12" s="14">
        <v>1</v>
      </c>
      <c r="M12" s="14">
        <v>15</v>
      </c>
      <c r="N12" s="14">
        <v>5</v>
      </c>
      <c r="O12" s="14">
        <v>5</v>
      </c>
      <c r="P12" s="14">
        <v>2</v>
      </c>
      <c r="Q12" s="14">
        <v>5</v>
      </c>
      <c r="R12" s="14">
        <v>15</v>
      </c>
      <c r="S12" s="14">
        <v>15</v>
      </c>
      <c r="T12" s="14">
        <v>0</v>
      </c>
      <c r="U12" s="14">
        <f t="shared" si="0"/>
        <v>99</v>
      </c>
      <c r="V12" s="15">
        <f t="shared" si="1"/>
        <v>0.84615384615384615</v>
      </c>
    </row>
    <row r="13" spans="1:92" ht="15.6" x14ac:dyDescent="0.3">
      <c r="A13" s="89">
        <v>8</v>
      </c>
      <c r="B13" s="1" t="s">
        <v>9</v>
      </c>
      <c r="C13" s="1" t="s">
        <v>10</v>
      </c>
      <c r="D13" s="2">
        <v>614174</v>
      </c>
      <c r="E13" s="8">
        <v>0</v>
      </c>
      <c r="F13" s="13" t="s">
        <v>11</v>
      </c>
      <c r="G13" s="14">
        <v>11</v>
      </c>
      <c r="H13" s="14">
        <v>6</v>
      </c>
      <c r="I13" s="14">
        <v>5</v>
      </c>
      <c r="J13" s="14">
        <v>0</v>
      </c>
      <c r="K13" s="14">
        <v>5</v>
      </c>
      <c r="L13" s="14">
        <v>5</v>
      </c>
      <c r="M13" s="14">
        <v>15</v>
      </c>
      <c r="N13" s="14">
        <v>5</v>
      </c>
      <c r="O13" s="14">
        <v>5</v>
      </c>
      <c r="P13" s="14">
        <v>5</v>
      </c>
      <c r="Q13" s="14">
        <v>5</v>
      </c>
      <c r="R13" s="14">
        <v>15</v>
      </c>
      <c r="S13" s="14">
        <v>15</v>
      </c>
      <c r="T13" s="14">
        <v>2</v>
      </c>
      <c r="U13" s="14">
        <f t="shared" si="0"/>
        <v>99</v>
      </c>
      <c r="V13" s="15">
        <f t="shared" si="1"/>
        <v>0.84615384615384615</v>
      </c>
    </row>
    <row r="14" spans="1:92" ht="78" x14ac:dyDescent="0.3">
      <c r="A14" s="89">
        <v>9</v>
      </c>
      <c r="B14" s="1" t="s">
        <v>0</v>
      </c>
      <c r="C14" s="1" t="s">
        <v>21</v>
      </c>
      <c r="D14" s="2">
        <v>207817</v>
      </c>
      <c r="E14" s="8">
        <v>0</v>
      </c>
      <c r="F14" s="13" t="s">
        <v>22</v>
      </c>
      <c r="G14" s="14">
        <v>6</v>
      </c>
      <c r="H14" s="14">
        <v>10</v>
      </c>
      <c r="I14" s="14">
        <v>0</v>
      </c>
      <c r="J14" s="14">
        <v>5</v>
      </c>
      <c r="K14" s="14">
        <v>5</v>
      </c>
      <c r="L14" s="14">
        <v>5</v>
      </c>
      <c r="M14" s="14">
        <v>15</v>
      </c>
      <c r="N14" s="14">
        <v>5</v>
      </c>
      <c r="O14" s="14">
        <v>5</v>
      </c>
      <c r="P14" s="14">
        <v>5</v>
      </c>
      <c r="Q14" s="14">
        <v>5</v>
      </c>
      <c r="R14" s="14">
        <v>15</v>
      </c>
      <c r="S14" s="14">
        <v>15</v>
      </c>
      <c r="T14" s="14">
        <v>2</v>
      </c>
      <c r="U14" s="14">
        <f t="shared" si="0"/>
        <v>98</v>
      </c>
      <c r="V14" s="15">
        <f t="shared" si="1"/>
        <v>0.83760683760683763</v>
      </c>
    </row>
    <row r="15" spans="1:92" ht="46.8" x14ac:dyDescent="0.3">
      <c r="A15" s="89">
        <v>10</v>
      </c>
      <c r="B15" s="1" t="s">
        <v>6</v>
      </c>
      <c r="C15" s="1" t="s">
        <v>23</v>
      </c>
      <c r="D15" s="2">
        <v>191317</v>
      </c>
      <c r="E15" s="8">
        <v>36</v>
      </c>
      <c r="F15" s="13" t="s">
        <v>24</v>
      </c>
      <c r="G15" s="14">
        <v>15</v>
      </c>
      <c r="H15" s="14">
        <v>10</v>
      </c>
      <c r="I15" s="14">
        <v>5</v>
      </c>
      <c r="J15" s="14">
        <v>5</v>
      </c>
      <c r="K15" s="14">
        <v>5</v>
      </c>
      <c r="L15" s="14">
        <v>5</v>
      </c>
      <c r="M15" s="14">
        <v>0</v>
      </c>
      <c r="N15" s="14">
        <v>5</v>
      </c>
      <c r="O15" s="14">
        <v>5</v>
      </c>
      <c r="P15" s="14">
        <v>2</v>
      </c>
      <c r="Q15" s="14">
        <v>5</v>
      </c>
      <c r="R15" s="14">
        <v>15</v>
      </c>
      <c r="S15" s="14">
        <v>15</v>
      </c>
      <c r="T15" s="14">
        <v>2</v>
      </c>
      <c r="U15" s="14">
        <f t="shared" si="0"/>
        <v>94</v>
      </c>
      <c r="V15" s="15">
        <f t="shared" si="1"/>
        <v>0.80341880341880345</v>
      </c>
    </row>
    <row r="16" spans="1:92" ht="15.6" x14ac:dyDescent="0.3">
      <c r="A16" s="89">
        <v>11</v>
      </c>
      <c r="B16" s="1" t="s">
        <v>15</v>
      </c>
      <c r="C16" s="1" t="s">
        <v>27</v>
      </c>
      <c r="D16" s="18">
        <v>169467</v>
      </c>
      <c r="E16" s="2">
        <v>0</v>
      </c>
      <c r="F16" s="17" t="s">
        <v>28</v>
      </c>
      <c r="G16" s="14">
        <v>19</v>
      </c>
      <c r="H16" s="14">
        <v>6</v>
      </c>
      <c r="I16" s="14">
        <v>5</v>
      </c>
      <c r="J16" s="14">
        <v>5</v>
      </c>
      <c r="K16" s="14">
        <v>5</v>
      </c>
      <c r="L16" s="14">
        <v>5</v>
      </c>
      <c r="M16" s="14">
        <v>0</v>
      </c>
      <c r="N16" s="14">
        <v>5</v>
      </c>
      <c r="O16" s="14">
        <v>5</v>
      </c>
      <c r="P16" s="14">
        <v>2</v>
      </c>
      <c r="Q16" s="14">
        <v>5</v>
      </c>
      <c r="R16" s="14">
        <v>15</v>
      </c>
      <c r="S16" s="14">
        <v>15</v>
      </c>
      <c r="T16" s="14">
        <v>2</v>
      </c>
      <c r="U16" s="14">
        <f t="shared" si="0"/>
        <v>94</v>
      </c>
      <c r="V16" s="15">
        <f t="shared" si="1"/>
        <v>0.80341880341880345</v>
      </c>
    </row>
    <row r="17" spans="1:28" ht="15.6" x14ac:dyDescent="0.3">
      <c r="A17" s="89">
        <v>12</v>
      </c>
      <c r="B17" s="1" t="s">
        <v>15</v>
      </c>
      <c r="C17" s="1" t="s">
        <v>20</v>
      </c>
      <c r="D17" s="2">
        <v>303992</v>
      </c>
      <c r="E17" s="3">
        <v>0</v>
      </c>
      <c r="F17" s="4" t="s">
        <v>11</v>
      </c>
      <c r="G17" s="14">
        <v>14</v>
      </c>
      <c r="H17" s="14">
        <v>10</v>
      </c>
      <c r="I17" s="14">
        <v>5</v>
      </c>
      <c r="J17" s="14">
        <v>5</v>
      </c>
      <c r="K17" s="14">
        <v>5</v>
      </c>
      <c r="L17" s="14">
        <v>5</v>
      </c>
      <c r="M17" s="14">
        <v>0</v>
      </c>
      <c r="N17" s="14">
        <v>5</v>
      </c>
      <c r="O17" s="14">
        <v>5</v>
      </c>
      <c r="P17" s="14">
        <v>2</v>
      </c>
      <c r="Q17" s="14">
        <v>5</v>
      </c>
      <c r="R17" s="14">
        <v>15</v>
      </c>
      <c r="S17" s="14">
        <v>15</v>
      </c>
      <c r="T17" s="14">
        <v>2</v>
      </c>
      <c r="U17" s="14">
        <f t="shared" si="0"/>
        <v>93</v>
      </c>
      <c r="V17" s="15">
        <f t="shared" si="1"/>
        <v>0.79487179487179482</v>
      </c>
    </row>
    <row r="18" spans="1:28" ht="15.6" x14ac:dyDescent="0.3">
      <c r="A18" s="89">
        <v>13</v>
      </c>
      <c r="B18" s="1" t="s">
        <v>12</v>
      </c>
      <c r="C18" s="1" t="s">
        <v>14</v>
      </c>
      <c r="D18" s="2">
        <v>89359</v>
      </c>
      <c r="E18" s="3">
        <v>0</v>
      </c>
      <c r="F18" s="4" t="s">
        <v>11</v>
      </c>
      <c r="G18" s="16">
        <v>12</v>
      </c>
      <c r="H18" s="14">
        <v>10</v>
      </c>
      <c r="I18" s="14">
        <v>0</v>
      </c>
      <c r="J18" s="14">
        <v>5</v>
      </c>
      <c r="K18" s="14">
        <v>5</v>
      </c>
      <c r="L18" s="14">
        <v>0</v>
      </c>
      <c r="M18" s="14">
        <v>15</v>
      </c>
      <c r="N18" s="14">
        <v>5</v>
      </c>
      <c r="O18" s="14">
        <v>5</v>
      </c>
      <c r="P18" s="14">
        <v>0</v>
      </c>
      <c r="Q18" s="14">
        <v>5</v>
      </c>
      <c r="R18" s="14">
        <v>15</v>
      </c>
      <c r="S18" s="14">
        <v>15</v>
      </c>
      <c r="T18" s="14">
        <v>0</v>
      </c>
      <c r="U18" s="14">
        <f t="shared" si="0"/>
        <v>92</v>
      </c>
      <c r="V18" s="15">
        <f t="shared" si="1"/>
        <v>0.78632478632478631</v>
      </c>
    </row>
    <row r="19" spans="1:28" ht="15.6" x14ac:dyDescent="0.3">
      <c r="A19" s="89">
        <v>14</v>
      </c>
      <c r="B19" s="21" t="s">
        <v>25</v>
      </c>
      <c r="C19" s="21" t="s">
        <v>26</v>
      </c>
      <c r="D19" s="24">
        <v>19407</v>
      </c>
      <c r="E19" s="26">
        <v>0</v>
      </c>
      <c r="F19" s="27" t="s">
        <v>11</v>
      </c>
      <c r="G19" s="25">
        <v>10</v>
      </c>
      <c r="H19" s="25">
        <v>10</v>
      </c>
      <c r="I19" s="25">
        <v>5</v>
      </c>
      <c r="J19" s="25">
        <v>5</v>
      </c>
      <c r="K19" s="25">
        <v>5</v>
      </c>
      <c r="L19" s="25">
        <v>5</v>
      </c>
      <c r="M19" s="25">
        <v>0</v>
      </c>
      <c r="N19" s="25">
        <v>5</v>
      </c>
      <c r="O19" s="25">
        <v>5</v>
      </c>
      <c r="P19" s="25">
        <v>5</v>
      </c>
      <c r="Q19" s="25">
        <v>5</v>
      </c>
      <c r="R19" s="25">
        <v>15</v>
      </c>
      <c r="S19" s="25">
        <v>15</v>
      </c>
      <c r="T19" s="25">
        <v>2</v>
      </c>
      <c r="U19" s="14">
        <f t="shared" si="0"/>
        <v>92</v>
      </c>
      <c r="V19" s="15">
        <f t="shared" si="1"/>
        <v>0.78632478632478631</v>
      </c>
    </row>
    <row r="20" spans="1:28" ht="15.6" x14ac:dyDescent="0.3">
      <c r="A20" s="89">
        <v>15</v>
      </c>
      <c r="B20" s="1" t="s">
        <v>9</v>
      </c>
      <c r="C20" s="1" t="s">
        <v>30</v>
      </c>
      <c r="D20" s="2">
        <v>270999</v>
      </c>
      <c r="E20" s="8" t="s">
        <v>31</v>
      </c>
      <c r="F20" s="13" t="s">
        <v>11</v>
      </c>
      <c r="G20" s="14">
        <v>11</v>
      </c>
      <c r="H20" s="14">
        <v>4</v>
      </c>
      <c r="I20" s="14">
        <v>0</v>
      </c>
      <c r="J20" s="14">
        <v>5</v>
      </c>
      <c r="K20" s="14">
        <v>5</v>
      </c>
      <c r="L20" s="14">
        <v>5</v>
      </c>
      <c r="M20" s="14">
        <v>15</v>
      </c>
      <c r="N20" s="14">
        <v>5</v>
      </c>
      <c r="O20" s="14">
        <v>5</v>
      </c>
      <c r="P20" s="14">
        <v>0</v>
      </c>
      <c r="Q20" s="14">
        <v>5</v>
      </c>
      <c r="R20" s="14">
        <v>15</v>
      </c>
      <c r="S20" s="14">
        <v>15</v>
      </c>
      <c r="T20" s="14">
        <v>2</v>
      </c>
      <c r="U20" s="14">
        <f t="shared" si="0"/>
        <v>92</v>
      </c>
      <c r="V20" s="15">
        <f t="shared" si="1"/>
        <v>0.78632478632478631</v>
      </c>
    </row>
    <row r="21" spans="1:28" ht="62.4" x14ac:dyDescent="0.3">
      <c r="A21" s="89">
        <v>16</v>
      </c>
      <c r="B21" s="21" t="s">
        <v>17</v>
      </c>
      <c r="C21" s="21" t="s">
        <v>18</v>
      </c>
      <c r="D21" s="24">
        <v>83801</v>
      </c>
      <c r="E21" s="26">
        <v>0</v>
      </c>
      <c r="F21" s="27" t="s">
        <v>19</v>
      </c>
      <c r="G21" s="25">
        <v>12</v>
      </c>
      <c r="H21" s="25">
        <v>0</v>
      </c>
      <c r="I21" s="25">
        <v>0</v>
      </c>
      <c r="J21" s="25">
        <v>0</v>
      </c>
      <c r="K21" s="25">
        <v>5</v>
      </c>
      <c r="L21" s="25">
        <v>5</v>
      </c>
      <c r="M21" s="25">
        <v>15</v>
      </c>
      <c r="N21" s="25">
        <v>5</v>
      </c>
      <c r="O21" s="25">
        <v>5</v>
      </c>
      <c r="P21" s="25">
        <v>5</v>
      </c>
      <c r="Q21" s="25">
        <v>5</v>
      </c>
      <c r="R21" s="25">
        <v>15</v>
      </c>
      <c r="S21" s="25">
        <v>15</v>
      </c>
      <c r="T21" s="25">
        <v>2</v>
      </c>
      <c r="U21" s="14">
        <f t="shared" si="0"/>
        <v>89</v>
      </c>
      <c r="V21" s="15">
        <f t="shared" si="1"/>
        <v>0.76068376068376065</v>
      </c>
    </row>
    <row r="22" spans="1:28" s="31" customFormat="1" ht="78.599999999999994" customHeight="1" x14ac:dyDescent="0.3">
      <c r="A22" s="29">
        <v>17</v>
      </c>
      <c r="B22" s="1" t="s">
        <v>6</v>
      </c>
      <c r="C22" s="1" t="s">
        <v>36</v>
      </c>
      <c r="D22" s="2">
        <v>355340</v>
      </c>
      <c r="E22" s="8"/>
      <c r="F22" s="13" t="s">
        <v>37</v>
      </c>
      <c r="G22" s="14">
        <v>11</v>
      </c>
      <c r="H22" s="14">
        <v>5</v>
      </c>
      <c r="I22" s="14">
        <v>5</v>
      </c>
      <c r="J22" s="14">
        <v>5</v>
      </c>
      <c r="K22" s="14">
        <v>5</v>
      </c>
      <c r="L22" s="14">
        <v>5</v>
      </c>
      <c r="M22" s="14">
        <v>0</v>
      </c>
      <c r="N22" s="14">
        <v>5</v>
      </c>
      <c r="O22" s="14">
        <v>5</v>
      </c>
      <c r="P22" s="14">
        <v>5</v>
      </c>
      <c r="Q22" s="14">
        <v>0</v>
      </c>
      <c r="R22" s="14">
        <v>15</v>
      </c>
      <c r="S22" s="14">
        <v>15</v>
      </c>
      <c r="T22" s="14">
        <v>2</v>
      </c>
      <c r="U22" s="14">
        <f t="shared" si="0"/>
        <v>83</v>
      </c>
      <c r="V22" s="15">
        <f t="shared" si="1"/>
        <v>0.70940170940170943</v>
      </c>
    </row>
    <row r="23" spans="1:28" s="47" customFormat="1" ht="94.2" thickBot="1" x14ac:dyDescent="0.35">
      <c r="A23" s="103">
        <v>18</v>
      </c>
      <c r="B23" s="44" t="s">
        <v>41</v>
      </c>
      <c r="C23" s="44" t="s">
        <v>42</v>
      </c>
      <c r="D23" s="48">
        <v>707528</v>
      </c>
      <c r="E23" s="49">
        <v>68908</v>
      </c>
      <c r="F23" s="51" t="s">
        <v>43</v>
      </c>
      <c r="G23" s="42">
        <v>10</v>
      </c>
      <c r="H23" s="42">
        <v>8</v>
      </c>
      <c r="I23" s="42">
        <v>5</v>
      </c>
      <c r="J23" s="42">
        <v>5</v>
      </c>
      <c r="K23" s="42">
        <v>5</v>
      </c>
      <c r="L23" s="42">
        <v>5</v>
      </c>
      <c r="M23" s="42">
        <v>0</v>
      </c>
      <c r="N23" s="42">
        <v>0</v>
      </c>
      <c r="O23" s="42">
        <v>0</v>
      </c>
      <c r="P23" s="42">
        <v>5</v>
      </c>
      <c r="Q23" s="42">
        <v>5</v>
      </c>
      <c r="R23" s="42">
        <v>15</v>
      </c>
      <c r="S23" s="42">
        <v>15</v>
      </c>
      <c r="T23" s="42">
        <v>2</v>
      </c>
      <c r="U23" s="42">
        <f t="shared" si="0"/>
        <v>80</v>
      </c>
      <c r="V23" s="69">
        <f t="shared" si="1"/>
        <v>0.68376068376068377</v>
      </c>
    </row>
    <row r="24" spans="1:28" ht="15.6" hidden="1" x14ac:dyDescent="0.3">
      <c r="B24" s="70" t="s">
        <v>108</v>
      </c>
      <c r="C24" s="71"/>
      <c r="D24" s="72"/>
      <c r="E24" s="73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6"/>
    </row>
    <row r="25" spans="1:28" s="31" customFormat="1" ht="48.6" hidden="1" x14ac:dyDescent="0.45">
      <c r="B25" s="1" t="s">
        <v>44</v>
      </c>
      <c r="C25" s="1" t="s">
        <v>45</v>
      </c>
      <c r="D25" s="2">
        <v>180050</v>
      </c>
      <c r="E25" s="8">
        <v>0</v>
      </c>
      <c r="F25" s="13" t="s">
        <v>8</v>
      </c>
      <c r="G25" s="14">
        <v>17</v>
      </c>
      <c r="H25" s="14">
        <v>0</v>
      </c>
      <c r="I25" s="14">
        <v>5</v>
      </c>
      <c r="J25" s="14">
        <v>0</v>
      </c>
      <c r="K25" s="14">
        <v>5</v>
      </c>
      <c r="L25" s="14">
        <v>5</v>
      </c>
      <c r="M25" s="14">
        <v>0</v>
      </c>
      <c r="N25" s="14">
        <v>5</v>
      </c>
      <c r="O25" s="14">
        <v>0</v>
      </c>
      <c r="P25" s="14">
        <v>5</v>
      </c>
      <c r="Q25" s="14">
        <v>5</v>
      </c>
      <c r="R25" s="14">
        <v>15</v>
      </c>
      <c r="S25" s="14">
        <v>15</v>
      </c>
      <c r="T25" s="14">
        <v>2</v>
      </c>
      <c r="U25" s="14">
        <f t="shared" ref="U25:U30" si="2">SUM(G25:T25)</f>
        <v>79</v>
      </c>
      <c r="V25" s="15">
        <f t="shared" ref="V25:V30" si="3">U25/117</f>
        <v>0.67521367521367526</v>
      </c>
      <c r="AA25" s="100"/>
      <c r="AB25" s="100"/>
    </row>
    <row r="26" spans="1:28" ht="78" hidden="1" customHeight="1" x14ac:dyDescent="0.3">
      <c r="B26" s="19" t="s">
        <v>38</v>
      </c>
      <c r="C26" s="19" t="s">
        <v>39</v>
      </c>
      <c r="D26" s="77">
        <v>173925</v>
      </c>
      <c r="E26" s="78">
        <v>28876</v>
      </c>
      <c r="F26" s="79" t="s">
        <v>40</v>
      </c>
      <c r="G26" s="20">
        <v>0</v>
      </c>
      <c r="H26" s="20">
        <v>5</v>
      </c>
      <c r="I26" s="20">
        <v>5</v>
      </c>
      <c r="J26" s="20">
        <v>5</v>
      </c>
      <c r="K26" s="20">
        <v>5</v>
      </c>
      <c r="L26" s="20">
        <v>4</v>
      </c>
      <c r="M26" s="20">
        <v>12.5</v>
      </c>
      <c r="N26" s="20">
        <v>5</v>
      </c>
      <c r="O26" s="20">
        <v>0</v>
      </c>
      <c r="P26" s="20">
        <v>0</v>
      </c>
      <c r="Q26" s="20">
        <v>5</v>
      </c>
      <c r="R26" s="20">
        <v>15</v>
      </c>
      <c r="S26" s="20">
        <v>15</v>
      </c>
      <c r="T26" s="20">
        <v>2</v>
      </c>
      <c r="U26" s="20">
        <f t="shared" si="2"/>
        <v>78.5</v>
      </c>
      <c r="V26" s="68">
        <f t="shared" si="3"/>
        <v>0.67094017094017089</v>
      </c>
    </row>
    <row r="27" spans="1:28" ht="78" hidden="1" customHeight="1" x14ac:dyDescent="0.3">
      <c r="B27" s="9" t="s">
        <v>33</v>
      </c>
      <c r="C27" s="9" t="s">
        <v>34</v>
      </c>
      <c r="D27" s="10">
        <v>564905</v>
      </c>
      <c r="E27" s="45">
        <v>190</v>
      </c>
      <c r="F27" s="46" t="s">
        <v>35</v>
      </c>
      <c r="G27" s="14">
        <v>0</v>
      </c>
      <c r="H27" s="14">
        <v>10</v>
      </c>
      <c r="I27" s="14">
        <v>0</v>
      </c>
      <c r="J27" s="14">
        <v>5</v>
      </c>
      <c r="K27" s="14">
        <v>5</v>
      </c>
      <c r="L27" s="14">
        <v>3</v>
      </c>
      <c r="M27" s="14">
        <v>0</v>
      </c>
      <c r="N27" s="14">
        <v>0</v>
      </c>
      <c r="O27" s="14">
        <v>5</v>
      </c>
      <c r="P27" s="14">
        <v>5</v>
      </c>
      <c r="Q27" s="14">
        <v>5</v>
      </c>
      <c r="R27" s="14">
        <v>15</v>
      </c>
      <c r="S27" s="14">
        <v>15</v>
      </c>
      <c r="T27" s="14">
        <v>2</v>
      </c>
      <c r="U27" s="14">
        <f t="shared" si="2"/>
        <v>70</v>
      </c>
      <c r="V27" s="15">
        <f t="shared" si="3"/>
        <v>0.59829059829059827</v>
      </c>
    </row>
    <row r="28" spans="1:28" ht="46.8" hidden="1" x14ac:dyDescent="0.3">
      <c r="B28" s="63" t="s">
        <v>33</v>
      </c>
      <c r="C28" s="9" t="s">
        <v>46</v>
      </c>
      <c r="D28" s="10">
        <v>337023</v>
      </c>
      <c r="E28" s="10">
        <v>6668</v>
      </c>
      <c r="F28" s="54" t="s">
        <v>47</v>
      </c>
      <c r="G28" s="14">
        <v>0</v>
      </c>
      <c r="H28" s="14">
        <v>6</v>
      </c>
      <c r="I28" s="14">
        <v>0</v>
      </c>
      <c r="J28" s="14">
        <v>5</v>
      </c>
      <c r="K28" s="14">
        <v>5</v>
      </c>
      <c r="L28" s="14">
        <v>3</v>
      </c>
      <c r="M28" s="14">
        <v>0</v>
      </c>
      <c r="N28" s="14">
        <v>0</v>
      </c>
      <c r="O28" s="14">
        <v>5</v>
      </c>
      <c r="P28" s="14">
        <v>5</v>
      </c>
      <c r="Q28" s="22">
        <v>5</v>
      </c>
      <c r="R28" s="14">
        <v>15</v>
      </c>
      <c r="S28" s="14">
        <v>15</v>
      </c>
      <c r="T28" s="14">
        <v>2</v>
      </c>
      <c r="U28" s="14">
        <f t="shared" si="2"/>
        <v>66</v>
      </c>
      <c r="V28" s="15">
        <f t="shared" si="3"/>
        <v>0.5641025641025641</v>
      </c>
    </row>
    <row r="29" spans="1:28" ht="15.6" hidden="1" x14ac:dyDescent="0.3">
      <c r="B29" s="1" t="s">
        <v>15</v>
      </c>
      <c r="C29" s="1" t="s">
        <v>52</v>
      </c>
      <c r="D29" s="8">
        <v>132740</v>
      </c>
      <c r="E29" s="50"/>
      <c r="F29" s="52"/>
      <c r="G29" s="53">
        <v>0</v>
      </c>
      <c r="H29" s="53">
        <v>0</v>
      </c>
      <c r="I29" s="53">
        <v>0</v>
      </c>
      <c r="J29" s="53">
        <v>5</v>
      </c>
      <c r="K29" s="53">
        <v>5</v>
      </c>
      <c r="L29" s="53">
        <v>0</v>
      </c>
      <c r="M29" s="53">
        <v>0</v>
      </c>
      <c r="N29" s="53">
        <v>0</v>
      </c>
      <c r="O29" s="53">
        <v>0</v>
      </c>
      <c r="P29" s="53">
        <v>2</v>
      </c>
      <c r="Q29" s="53">
        <v>0</v>
      </c>
      <c r="R29" s="53">
        <v>15</v>
      </c>
      <c r="S29" s="23">
        <v>15</v>
      </c>
      <c r="T29" s="23">
        <v>2</v>
      </c>
      <c r="U29" s="14">
        <f t="shared" si="2"/>
        <v>44</v>
      </c>
      <c r="V29" s="15">
        <f t="shared" si="3"/>
        <v>0.37606837606837606</v>
      </c>
    </row>
    <row r="30" spans="1:28" ht="15.6" hidden="1" x14ac:dyDescent="0.3">
      <c r="B30" s="55" t="s">
        <v>38</v>
      </c>
      <c r="C30" s="55" t="s">
        <v>50</v>
      </c>
      <c r="D30" s="56">
        <v>573321</v>
      </c>
      <c r="E30" s="56">
        <v>81570</v>
      </c>
      <c r="F30" s="57" t="s">
        <v>51</v>
      </c>
      <c r="G30" s="28">
        <v>0</v>
      </c>
      <c r="H30" s="28">
        <v>0</v>
      </c>
      <c r="I30" s="28">
        <v>0</v>
      </c>
      <c r="J30" s="28">
        <v>5</v>
      </c>
      <c r="K30" s="28">
        <v>5</v>
      </c>
      <c r="L30" s="28">
        <v>3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15</v>
      </c>
      <c r="S30" s="28">
        <v>15</v>
      </c>
      <c r="T30" s="28">
        <v>2</v>
      </c>
      <c r="U30" s="14">
        <f t="shared" si="2"/>
        <v>45</v>
      </c>
      <c r="V30" s="15">
        <f t="shared" si="3"/>
        <v>0.38461538461538464</v>
      </c>
    </row>
    <row r="31" spans="1:28" hidden="1" x14ac:dyDescent="0.3"/>
    <row r="32" spans="1:28" ht="15.6" x14ac:dyDescent="0.3">
      <c r="B32" s="86" t="s">
        <v>109</v>
      </c>
      <c r="C32" s="87">
        <v>4516900</v>
      </c>
      <c r="D32" s="66"/>
    </row>
    <row r="33" spans="1:11" ht="15.6" x14ac:dyDescent="0.3">
      <c r="B33" s="66"/>
      <c r="C33" s="66"/>
      <c r="D33" s="67">
        <f>SUM(D6:D23)</f>
        <v>4474042</v>
      </c>
    </row>
    <row r="34" spans="1:11" ht="15.6" x14ac:dyDescent="0.3">
      <c r="B34" s="66"/>
      <c r="C34" s="66"/>
      <c r="D34" s="66"/>
    </row>
    <row r="35" spans="1:11" x14ac:dyDescent="0.3">
      <c r="D35" s="43"/>
    </row>
    <row r="36" spans="1:11" ht="24.6" x14ac:dyDescent="0.4">
      <c r="B36" s="85"/>
      <c r="C36" s="99" t="s">
        <v>80</v>
      </c>
      <c r="D36" s="99"/>
      <c r="E36" s="85"/>
      <c r="F36" s="85"/>
      <c r="G36" s="85"/>
      <c r="H36" s="85"/>
      <c r="I36" s="85"/>
      <c r="J36" s="85"/>
      <c r="K36" s="85"/>
    </row>
    <row r="37" spans="1:11" ht="15" customHeight="1" x14ac:dyDescent="0.3"/>
    <row r="38" spans="1:11" s="58" customFormat="1" x14ac:dyDescent="0.3">
      <c r="B38" s="105" t="s">
        <v>55</v>
      </c>
      <c r="C38" s="105" t="s">
        <v>81</v>
      </c>
      <c r="D38" s="105" t="s">
        <v>82</v>
      </c>
      <c r="E38" s="105" t="s">
        <v>83</v>
      </c>
      <c r="F38" s="105" t="s">
        <v>84</v>
      </c>
      <c r="G38" s="105" t="s">
        <v>85</v>
      </c>
      <c r="H38" s="105" t="s">
        <v>86</v>
      </c>
      <c r="I38" s="105" t="s">
        <v>87</v>
      </c>
      <c r="J38" s="105" t="s">
        <v>88</v>
      </c>
      <c r="K38" s="105" t="s">
        <v>89</v>
      </c>
    </row>
    <row r="39" spans="1:11" s="89" customFormat="1" ht="15.6" x14ac:dyDescent="0.3">
      <c r="A39" s="89">
        <v>19</v>
      </c>
      <c r="B39" s="1" t="s">
        <v>15</v>
      </c>
      <c r="C39" s="102" t="s">
        <v>16</v>
      </c>
      <c r="D39" s="102" t="s">
        <v>92</v>
      </c>
      <c r="E39" s="102" t="s">
        <v>112</v>
      </c>
      <c r="F39" s="102" t="s">
        <v>94</v>
      </c>
      <c r="G39" s="102">
        <v>26</v>
      </c>
      <c r="H39" s="102">
        <v>28</v>
      </c>
      <c r="I39" s="104">
        <f>G39/H39</f>
        <v>0.9285714285714286</v>
      </c>
      <c r="J39" s="102"/>
      <c r="K39" s="106">
        <v>322632</v>
      </c>
    </row>
    <row r="40" spans="1:11" ht="15.6" x14ac:dyDescent="0.3">
      <c r="A40" s="89">
        <v>20</v>
      </c>
      <c r="B40" s="60" t="s">
        <v>90</v>
      </c>
      <c r="C40" s="60" t="s">
        <v>91</v>
      </c>
      <c r="D40" s="60" t="s">
        <v>92</v>
      </c>
      <c r="E40" s="60" t="s">
        <v>93</v>
      </c>
      <c r="F40" s="60" t="s">
        <v>94</v>
      </c>
      <c r="G40" s="60">
        <v>25</v>
      </c>
      <c r="H40" s="60">
        <v>28</v>
      </c>
      <c r="I40" s="104">
        <v>0.8928571428571429</v>
      </c>
      <c r="J40" s="61"/>
      <c r="K40" s="64">
        <v>493361</v>
      </c>
    </row>
    <row r="41" spans="1:11" ht="15.6" x14ac:dyDescent="0.3">
      <c r="A41" s="89">
        <v>21</v>
      </c>
      <c r="B41" s="60" t="s">
        <v>98</v>
      </c>
      <c r="C41" s="60" t="s">
        <v>99</v>
      </c>
      <c r="D41" s="60" t="s">
        <v>97</v>
      </c>
      <c r="E41" s="60" t="s">
        <v>93</v>
      </c>
      <c r="F41" s="60" t="s">
        <v>94</v>
      </c>
      <c r="G41" s="60">
        <v>15</v>
      </c>
      <c r="H41" s="60">
        <v>17</v>
      </c>
      <c r="I41" s="104">
        <v>0.88235294117647056</v>
      </c>
      <c r="J41" s="61"/>
      <c r="K41" s="64">
        <v>93950</v>
      </c>
    </row>
    <row r="42" spans="1:11" ht="15.6" x14ac:dyDescent="0.3">
      <c r="A42" s="89">
        <v>22</v>
      </c>
      <c r="B42" s="60" t="s">
        <v>95</v>
      </c>
      <c r="C42" s="60" t="s">
        <v>96</v>
      </c>
      <c r="D42" s="60" t="s">
        <v>97</v>
      </c>
      <c r="E42" s="60" t="s">
        <v>93</v>
      </c>
      <c r="F42" s="60" t="s">
        <v>94</v>
      </c>
      <c r="G42" s="60">
        <v>15</v>
      </c>
      <c r="H42" s="60">
        <v>17</v>
      </c>
      <c r="I42" s="104">
        <v>0.88235294117647056</v>
      </c>
      <c r="J42" s="61"/>
      <c r="K42" s="64">
        <v>100000</v>
      </c>
    </row>
    <row r="43" spans="1:11" ht="15.6" x14ac:dyDescent="0.3">
      <c r="A43" s="89">
        <v>23</v>
      </c>
      <c r="B43" s="62" t="s">
        <v>33</v>
      </c>
      <c r="C43" s="62" t="s">
        <v>115</v>
      </c>
      <c r="D43" s="62" t="s">
        <v>92</v>
      </c>
      <c r="E43" s="60" t="s">
        <v>101</v>
      </c>
      <c r="F43" s="60" t="s">
        <v>94</v>
      </c>
      <c r="G43" s="60">
        <v>24</v>
      </c>
      <c r="H43" s="60">
        <v>28</v>
      </c>
      <c r="I43" s="107">
        <f>24/28</f>
        <v>0.8571428571428571</v>
      </c>
      <c r="J43" s="61"/>
      <c r="K43" s="64">
        <v>564905</v>
      </c>
    </row>
    <row r="44" spans="1:11" ht="16.2" customHeight="1" x14ac:dyDescent="0.3">
      <c r="A44" s="89">
        <v>24</v>
      </c>
      <c r="B44" s="60" t="s">
        <v>98</v>
      </c>
      <c r="C44" s="60" t="s">
        <v>103</v>
      </c>
      <c r="D44" s="60" t="s">
        <v>92</v>
      </c>
      <c r="E44" s="60" t="s">
        <v>93</v>
      </c>
      <c r="F44" s="60" t="s">
        <v>94</v>
      </c>
      <c r="G44" s="60">
        <v>23</v>
      </c>
      <c r="H44" s="60">
        <v>28</v>
      </c>
      <c r="I44" s="107">
        <v>0.8214285714285714</v>
      </c>
      <c r="J44" s="61"/>
      <c r="K44" s="64">
        <v>87220</v>
      </c>
    </row>
    <row r="45" spans="1:11" ht="15.6" x14ac:dyDescent="0.3">
      <c r="A45" s="89">
        <v>25</v>
      </c>
      <c r="B45" s="1" t="s">
        <v>44</v>
      </c>
      <c r="C45" s="60" t="s">
        <v>45</v>
      </c>
      <c r="D45" s="60" t="s">
        <v>97</v>
      </c>
      <c r="E45" s="60" t="s">
        <v>101</v>
      </c>
      <c r="F45" s="60" t="s">
        <v>94</v>
      </c>
      <c r="G45" s="60">
        <v>14</v>
      </c>
      <c r="H45" s="60">
        <v>17</v>
      </c>
      <c r="I45" s="107">
        <f>23/28</f>
        <v>0.8214285714285714</v>
      </c>
      <c r="J45" s="61"/>
      <c r="K45" s="64">
        <v>180050</v>
      </c>
    </row>
    <row r="46" spans="1:11" ht="15.6" x14ac:dyDescent="0.3">
      <c r="A46" s="89">
        <v>26</v>
      </c>
      <c r="B46" s="62" t="s">
        <v>33</v>
      </c>
      <c r="C46" s="62" t="s">
        <v>114</v>
      </c>
      <c r="D46" s="62" t="s">
        <v>92</v>
      </c>
      <c r="E46" s="60" t="s">
        <v>101</v>
      </c>
      <c r="F46" s="60" t="s">
        <v>94</v>
      </c>
      <c r="G46" s="60">
        <v>23</v>
      </c>
      <c r="H46" s="60">
        <v>28</v>
      </c>
      <c r="I46" s="107">
        <f>23/28</f>
        <v>0.8214285714285714</v>
      </c>
      <c r="J46" s="61"/>
      <c r="K46" s="64">
        <v>337023</v>
      </c>
    </row>
    <row r="47" spans="1:11" ht="15.6" x14ac:dyDescent="0.3">
      <c r="A47" s="89">
        <v>27</v>
      </c>
      <c r="B47" s="60" t="s">
        <v>38</v>
      </c>
      <c r="C47" s="60" t="s">
        <v>102</v>
      </c>
      <c r="D47" s="60" t="s">
        <v>92</v>
      </c>
      <c r="E47" s="60" t="s">
        <v>93</v>
      </c>
      <c r="F47" s="60" t="s">
        <v>94</v>
      </c>
      <c r="G47" s="60">
        <v>23</v>
      </c>
      <c r="H47" s="60">
        <v>28</v>
      </c>
      <c r="I47" s="107">
        <v>0.8214285714285714</v>
      </c>
      <c r="J47" s="61"/>
      <c r="K47" s="64">
        <v>500000</v>
      </c>
    </row>
    <row r="48" spans="1:11" ht="15.6" x14ac:dyDescent="0.3">
      <c r="A48" s="89">
        <v>28</v>
      </c>
      <c r="B48" s="62" t="s">
        <v>38</v>
      </c>
      <c r="C48" s="62" t="s">
        <v>100</v>
      </c>
      <c r="D48" s="62" t="s">
        <v>92</v>
      </c>
      <c r="E48" s="60" t="s">
        <v>101</v>
      </c>
      <c r="F48" s="60" t="s">
        <v>94</v>
      </c>
      <c r="G48" s="60">
        <v>23</v>
      </c>
      <c r="H48" s="60">
        <v>28</v>
      </c>
      <c r="I48" s="107">
        <v>0.8214285714285714</v>
      </c>
      <c r="J48" s="61"/>
      <c r="K48" s="64">
        <v>545961</v>
      </c>
    </row>
    <row r="49" spans="1:13" ht="15.6" x14ac:dyDescent="0.3">
      <c r="A49" s="89">
        <v>29</v>
      </c>
      <c r="B49" s="60" t="s">
        <v>38</v>
      </c>
      <c r="C49" s="60" t="s">
        <v>104</v>
      </c>
      <c r="D49" s="60" t="s">
        <v>92</v>
      </c>
      <c r="E49" s="60" t="s">
        <v>101</v>
      </c>
      <c r="F49" s="60" t="s">
        <v>94</v>
      </c>
      <c r="G49" s="101">
        <v>22</v>
      </c>
      <c r="H49" s="60">
        <v>28</v>
      </c>
      <c r="I49" s="108">
        <v>0.7857142857142857</v>
      </c>
      <c r="J49" s="61"/>
      <c r="K49" s="64">
        <v>165073</v>
      </c>
    </row>
    <row r="50" spans="1:13" ht="15.6" x14ac:dyDescent="0.3">
      <c r="B50" s="90"/>
      <c r="D50" s="91"/>
      <c r="E50" s="91"/>
      <c r="F50" s="91"/>
      <c r="H50" s="91"/>
      <c r="I50" s="92"/>
      <c r="J50" s="92"/>
      <c r="K50" s="93"/>
      <c r="L50" s="89"/>
      <c r="M50" t="s">
        <v>113</v>
      </c>
    </row>
    <row r="51" spans="1:13" x14ac:dyDescent="0.3">
      <c r="B51" s="88" t="s">
        <v>110</v>
      </c>
      <c r="K51" s="59"/>
    </row>
    <row r="52" spans="1:13" ht="15.6" x14ac:dyDescent="0.3">
      <c r="B52" s="88" t="s">
        <v>111</v>
      </c>
      <c r="K52" s="65">
        <f>SUM(K39:K51)</f>
        <v>3390175</v>
      </c>
    </row>
  </sheetData>
  <autoFilter ref="B38:K38" xr:uid="{56C8AFB2-1729-4C48-8776-BE4B6DA6F39F}">
    <sortState xmlns:xlrd2="http://schemas.microsoft.com/office/spreadsheetml/2017/richdata2" ref="B39:K49">
      <sortCondition descending="1" ref="I38"/>
    </sortState>
  </autoFilter>
  <sortState xmlns:xlrd2="http://schemas.microsoft.com/office/spreadsheetml/2017/richdata2" ref="B39:K49">
    <sortCondition descending="1" ref="B38:B49"/>
  </sortState>
  <mergeCells count="4">
    <mergeCell ref="B1:U1"/>
    <mergeCell ref="B2:U2"/>
    <mergeCell ref="C36:D36"/>
    <mergeCell ref="AA25:AB25"/>
  </mergeCells>
  <conditionalFormatting sqref="E7:F7 D18 D22:D25 D29">
    <cfRule type="expression" dxfId="1" priority="1">
      <formula>#REF!&lt;0</formula>
    </cfRule>
    <cfRule type="cellIs" dxfId="0" priority="2" operator="lessThan">
      <formula>0</formula>
    </cfRule>
  </conditionalFormatting>
  <printOptions horizontalCentered="1" verticalCentered="1"/>
  <pageMargins left="0.25" right="0.25" top="0.75" bottom="0.75" header="0.3" footer="0.3"/>
  <pageSetup paperSize="5" scale="4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Hanna</dc:creator>
  <cp:lastModifiedBy>Krystal Levstek</cp:lastModifiedBy>
  <cp:lastPrinted>2026-07-23T16:40:42Z</cp:lastPrinted>
  <dcterms:created xsi:type="dcterms:W3CDTF">2026-07-22T17:19:43Z</dcterms:created>
  <dcterms:modified xsi:type="dcterms:W3CDTF">2026-08-05T15:02:10Z</dcterms:modified>
</cp:coreProperties>
</file>